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695" windowHeight="12330" firstSheet="2" activeTab="2"/>
  </bookViews>
  <sheets>
    <sheet name="Online" sheetId="8" state="veryHidden" r:id="rId1"/>
    <sheet name="_" sheetId="9" state="veryHidden" r:id="rId2"/>
    <sheet name="Note" sheetId="7" r:id="rId3"/>
  </sheets>
  <externalReferences>
    <externalReference r:id="rId4"/>
  </externalReferences>
  <definedNames>
    <definedName name="_x0">Note!#REF!</definedName>
    <definedName name="_x1">Note!#REF!</definedName>
    <definedName name="_y0">Note!#REF!</definedName>
    <definedName name="_y1">Note!#REF!</definedName>
    <definedName name="CapacitéEtai">Note!$AG$15</definedName>
    <definedName name="CoefSureté">Note!$AG$16</definedName>
    <definedName name="FacteurY">Note!$AL$19</definedName>
    <definedName name="Form_Height" localSheetId="0">Online!#REF!</definedName>
    <definedName name="Form_Height">Online!#REF!</definedName>
    <definedName name="Form_L1" localSheetId="0">Online!#REF!</definedName>
    <definedName name="Form_L1">Online!#REF!</definedName>
    <definedName name="Form_L2" localSheetId="0">Online!#REF!</definedName>
    <definedName name="Form_L2">Online!#REF!</definedName>
    <definedName name="Form_NonPub_Height" localSheetId="0">Online!#REF!</definedName>
    <definedName name="Form_NonPub_Height">Online!#REF!</definedName>
    <definedName name="Form_NonPub_Width" localSheetId="0">Online!#REF!</definedName>
    <definedName name="Form_NonPub_Width">Online!#REF!</definedName>
    <definedName name="Form_Width" localSheetId="0">Online!#REF!</definedName>
    <definedName name="Form_Width">Online!#REF!</definedName>
    <definedName name="ftpADRESSE" localSheetId="1">[1]Online!#REF!</definedName>
    <definedName name="ftpADRESSE">Online!#REF!</definedName>
    <definedName name="ftpFOLDER" localSheetId="1">[1]Online!#REF!</definedName>
    <definedName name="ftpFOLDER">Online!#REF!</definedName>
    <definedName name="ftpID" localSheetId="1">[1]Online!#REF!</definedName>
    <definedName name="ftpID">Online!#REF!</definedName>
    <definedName name="ftpMDP" localSheetId="1">[1]Online!#REF!</definedName>
    <definedName name="ftpMDP">Online!#REF!</definedName>
    <definedName name="ftpPORT" localSheetId="1">[1]Online!#REF!</definedName>
    <definedName name="ftpPORT">Online!#REF!</definedName>
    <definedName name="LocalFOLDER" localSheetId="1">[1]Online!#REF!</definedName>
    <definedName name="LocalFOLDER">Online!#REF!</definedName>
    <definedName name="Mask1_Height">Online!#REF!</definedName>
    <definedName name="Mask1_Left">Online!#REF!</definedName>
    <definedName name="Mask1_Top">Online!#REF!</definedName>
    <definedName name="Mask1_Visible">Online!#REF!</definedName>
    <definedName name="Mask1_Width">Online!#REF!</definedName>
    <definedName name="Mask2_Height">Online!#REF!</definedName>
    <definedName name="Mask2_Left">Online!#REF!</definedName>
    <definedName name="Mask2_Top">Online!#REF!</definedName>
    <definedName name="Mask2_Visible">Online!#REF!</definedName>
    <definedName name="Mask2_Width">Online!#REF!</definedName>
    <definedName name="Mask3_Height">Online!#REF!</definedName>
    <definedName name="Mask3_Left">Online!#REF!</definedName>
    <definedName name="Mask3_Top">Online!#REF!</definedName>
    <definedName name="Mask3_Visible">Online!#REF!</definedName>
    <definedName name="Mask3_Width">Online!#REF!</definedName>
    <definedName name="Mask4_Height">Online!#REF!</definedName>
    <definedName name="Mask4_Left">Online!#REF!</definedName>
    <definedName name="Mask4_Top">Online!#REF!</definedName>
    <definedName name="Mask4_Visible">Online!#REF!</definedName>
    <definedName name="Mask4_Width">Online!#REF!</definedName>
    <definedName name="MaxClicPerDay">Online!#REF!</definedName>
    <definedName name="MaxClicPerHour">Online!#REF!</definedName>
    <definedName name="MaxClicPerMonth">Online!#REF!</definedName>
    <definedName name="MaxClicPerWeek">Online!#REF!</definedName>
    <definedName name="MaxWait" localSheetId="0">Online!#REF!</definedName>
    <definedName name="MaxWait">Online!#REF!</definedName>
    <definedName name="MiliSec" localSheetId="0">Online!#REF!</definedName>
    <definedName name="MiliSec">Online!#REF!</definedName>
    <definedName name="MinWait" localSheetId="0">Online!#REF!</definedName>
    <definedName name="MinWait">Online!#REF!</definedName>
    <definedName name="NbEtaisSansPorteurs">Note!$AJ$16</definedName>
    <definedName name="NbEtaisSansPorteurs_X">Note!$AK$18</definedName>
    <definedName name="NbEtaisSansPorteurs_Y">Note!$AK$19</definedName>
    <definedName name="NbEtaisTotal">Note!$AG$17</definedName>
    <definedName name="NbEtaisX">Note!$AG$18</definedName>
    <definedName name="NbEtaisY">Note!$AG$19</definedName>
    <definedName name="Pub1_1" localSheetId="0">Online!#REF!</definedName>
    <definedName name="Pub1_1">Online!#REF!</definedName>
    <definedName name="Pub2_1" localSheetId="0">Online!#REF!</definedName>
    <definedName name="Pub2_1">Online!#REF!</definedName>
    <definedName name="Pub2_2" localSheetId="0">Online!#REF!</definedName>
    <definedName name="Pub2_2">Online!#REF!</definedName>
    <definedName name="Pub2_3" localSheetId="0">Online!#REF!</definedName>
    <definedName name="Pub2_3">Online!#REF!</definedName>
    <definedName name="Pub2_4" localSheetId="0">Online!#REF!</definedName>
    <definedName name="Pub2_4">Online!#REF!</definedName>
    <definedName name="Pub2_5" localSheetId="0">Online!#REF!</definedName>
    <definedName name="Pub2_5">Online!#REF!</definedName>
    <definedName name="Pub3_1">Online!#REF!</definedName>
    <definedName name="Pub3_2">Online!#REF!</definedName>
    <definedName name="Pub3_3">Online!#REF!</definedName>
    <definedName name="Pub3_4">Online!#REF!</definedName>
    <definedName name="Pub3_5">Online!#REF!</definedName>
    <definedName name="PubActives" localSheetId="0">Online!#REF!</definedName>
    <definedName name="PubActives">Online!#REF!</definedName>
    <definedName name="Qautres">Note!$AG$11</definedName>
    <definedName name="Qchantier">Note!$AG$10</definedName>
    <definedName name="Qdalle" localSheetId="2">Note!$AG$9</definedName>
    <definedName name="Qdalle">#REF!</definedName>
    <definedName name="Qtotale">Note!$AG$12</definedName>
    <definedName name="RegAppName">Online!#REF!</definedName>
    <definedName name="RegSection">Online!#REF!</definedName>
    <definedName name="ResitanceAppuis">Note!#REF!</definedName>
    <definedName name="VbaNeeded" localSheetId="0">Online!#REF!</definedName>
    <definedName name="VbaNeeded">Online!#REF!</definedName>
    <definedName name="WB_Height" localSheetId="0">Online!#REF!</definedName>
    <definedName name="WB_Height">Online!#REF!</definedName>
    <definedName name="WB_Left" localSheetId="0">Online!#REF!</definedName>
    <definedName name="WB_Left">Online!#REF!</definedName>
    <definedName name="WB_Top" localSheetId="0">Online!#REF!</definedName>
    <definedName name="WB_Top">Online!#REF!</definedName>
    <definedName name="WB_Visible" localSheetId="0">Online!#REF!</definedName>
    <definedName name="WB_Visible">Online!#REF!</definedName>
    <definedName name="WB_Width" localSheetId="0">Online!#REF!</definedName>
    <definedName name="WB_Width">Online!#REF!</definedName>
    <definedName name="WB2_Height" localSheetId="0">Online!#REF!</definedName>
    <definedName name="WB2_Height">Online!#REF!</definedName>
    <definedName name="WB2_Left" localSheetId="0">Online!#REF!</definedName>
    <definedName name="WB2_Left">Online!#REF!</definedName>
    <definedName name="WB2_Top" localSheetId="0">Online!#REF!</definedName>
    <definedName name="WB2_Top">Online!#REF!</definedName>
    <definedName name="WB2_Visible" localSheetId="0">Online!#REF!</definedName>
    <definedName name="WB2_Visible">Online!#REF!</definedName>
    <definedName name="WB2_Width">Online!#REF!</definedName>
    <definedName name="WB2_Witdh" localSheetId="1">[1]Online!#REF!</definedName>
    <definedName name="WB2_Witdh" localSheetId="0">Online!#REF!</definedName>
    <definedName name="WB2_Witdh">#REF!</definedName>
    <definedName name="WB3_Height">Online!#REF!</definedName>
    <definedName name="WB3_Left">Online!#REF!</definedName>
    <definedName name="WB3_Top">Online!#REF!</definedName>
    <definedName name="WB3_Visible">Online!#REF!</definedName>
    <definedName name="WB3_Width">Online!#REF!</definedName>
    <definedName name="WB4_Height">Online!#REF!</definedName>
    <definedName name="WB4_Left">Online!#REF!</definedName>
    <definedName name="WB4_Top">Online!#REF!</definedName>
    <definedName name="WB4_Visible">Online!#REF!</definedName>
    <definedName name="WB4_Width">Online!#REF!</definedName>
    <definedName name="WB5_Height">Online!#REF!</definedName>
    <definedName name="WB5_Left">Online!#REF!</definedName>
    <definedName name="WB5_Top">Online!#REF!</definedName>
    <definedName name="WB5_Visible">Online!#REF!</definedName>
    <definedName name="WB5_Width">Online!#REF!</definedName>
    <definedName name="WB6_Height">Online!#REF!</definedName>
    <definedName name="WB6_Left">Online!#REF!</definedName>
    <definedName name="WB6_Top">Online!#REF!</definedName>
    <definedName name="WB6_Visible">Online!#REF!</definedName>
    <definedName name="WB6_Width">Online!#REF!</definedName>
    <definedName name="WebModule1_DoImport" localSheetId="1">[1]Online!#REF!</definedName>
    <definedName name="WebModule1_DoImport">Online!#REF!</definedName>
    <definedName name="WebModule1_Ext1" localSheetId="1">[1]Online!#REF!</definedName>
    <definedName name="WebModule1_Ext1">Online!#REF!</definedName>
    <definedName name="WebModule1_Ext2" localSheetId="1">[1]Online!#REF!</definedName>
    <definedName name="WebModule1_Ext2">Online!#REF!</definedName>
    <definedName name="WebModule1_Name" localSheetId="1">[1]Online!#REF!</definedName>
    <definedName name="WebModule1_Name">Online!#REF!</definedName>
    <definedName name="WebModule2_DoImport" localSheetId="1">[1]Online!#REF!</definedName>
    <definedName name="WebModule2_DoImport">Online!#REF!</definedName>
    <definedName name="WebModule2_Ext1" localSheetId="1">[1]Online!#REF!</definedName>
    <definedName name="WebModule2_Ext1">Online!#REF!</definedName>
    <definedName name="WebModule2_Ext2" localSheetId="1">[1]Online!#REF!</definedName>
    <definedName name="WebModule2_Ext2">Online!#REF!</definedName>
    <definedName name="WebModule2_Name" localSheetId="1">[1]Online!#REF!</definedName>
    <definedName name="WebModule2_Name">Online!#REF!</definedName>
    <definedName name="WebModule3_DoImport" localSheetId="1">[1]Online!#REF!</definedName>
    <definedName name="WebModule3_DoImport">Online!#REF!</definedName>
    <definedName name="WebModule3_Ext1" localSheetId="1">[1]Online!#REF!</definedName>
    <definedName name="WebModule3_Ext1">Online!#REF!</definedName>
    <definedName name="WebModule3_Ext2" localSheetId="1">[1]Online!#REF!</definedName>
    <definedName name="WebModule3_Ext2">Online!#REF!</definedName>
    <definedName name="WebModule3_Name" localSheetId="1">[1]Online!#REF!</definedName>
    <definedName name="WebModule3_Name">Online!#REF!</definedName>
    <definedName name="X">Note!$AG$5</definedName>
    <definedName name="x0">Note!#REF!</definedName>
    <definedName name="xlsparams" localSheetId="0">Online!#REF!</definedName>
    <definedName name="xlsparams_1" localSheetId="0">Online!#REF!</definedName>
    <definedName name="xlsparams_2" localSheetId="0">Online!#REF!</definedName>
    <definedName name="xlsparams_3" localSheetId="0">Online!#REF!</definedName>
    <definedName name="xlsparams_4" localSheetId="0">Online!#REF!</definedName>
    <definedName name="xlsparams_5" localSheetId="0">Online!#REF!</definedName>
    <definedName name="xlsparams_6" localSheetId="0">Online!#REF!</definedName>
    <definedName name="xlsparams_7" localSheetId="0">Online!#REF!</definedName>
    <definedName name="xlsparams_8" localSheetId="0">Online!#REF!</definedName>
    <definedName name="xlsparams_9" localSheetId="0">Online!#REF!</definedName>
    <definedName name="Y">Note!$AG$6</definedName>
  </definedNames>
  <calcPr calcId="152511" calcMode="manual"/>
</workbook>
</file>

<file path=xl/calcChain.xml><?xml version="1.0" encoding="utf-8"?>
<calcChain xmlns="http://schemas.openxmlformats.org/spreadsheetml/2006/main">
  <c r="AG9" i="7" l="1"/>
  <c r="AG12" i="7" s="1"/>
  <c r="AG10" i="7"/>
  <c r="AJ16" i="7" l="1"/>
  <c r="AK19" i="7" l="1"/>
  <c r="AK18" i="7" s="1"/>
  <c r="AG18" i="7" l="1"/>
  <c r="AK21" i="7" s="1"/>
  <c r="AG21" i="7" s="1"/>
  <c r="AJ18" i="7"/>
  <c r="AL19" i="7"/>
  <c r="AG19" i="7" l="1"/>
  <c r="AJ19" i="7"/>
  <c r="AG20" i="7"/>
  <c r="AM21" i="7" s="1"/>
  <c r="AN21" i="7" s="1"/>
  <c r="AG17" i="7" l="1"/>
  <c r="AK23" i="7"/>
  <c r="AG23" i="7" s="1"/>
  <c r="AG22" i="7"/>
  <c r="AM23" i="7" s="1"/>
  <c r="AN23" i="7" s="1"/>
  <c r="AJ24" i="7" l="1"/>
  <c r="AG24" i="7"/>
</calcChain>
</file>

<file path=xl/sharedStrings.xml><?xml version="1.0" encoding="utf-8"?>
<sst xmlns="http://schemas.openxmlformats.org/spreadsheetml/2006/main" count="49" uniqueCount="44">
  <si>
    <t>Rive A</t>
  </si>
  <si>
    <t>Rive B</t>
  </si>
  <si>
    <t>Rive C</t>
  </si>
  <si>
    <t>Rive D</t>
  </si>
  <si>
    <t>y1</t>
  </si>
  <si>
    <t>y0</t>
  </si>
  <si>
    <t>x0</t>
  </si>
  <si>
    <t>x1</t>
  </si>
  <si>
    <t>Y</t>
  </si>
  <si>
    <t>X</t>
  </si>
  <si>
    <t>Oui</t>
  </si>
  <si>
    <t>Calepinage</t>
  </si>
  <si>
    <t>Nombre d'étais total</t>
  </si>
  <si>
    <t>Epaisseur de la dalle BA</t>
  </si>
  <si>
    <t>Charges</t>
  </si>
  <si>
    <t>Géométrie de la zone</t>
  </si>
  <si>
    <t>Longueur Y</t>
  </si>
  <si>
    <t>Autres charges réparties</t>
  </si>
  <si>
    <t>Surcharges chantier ? (Note INRS n°230.22.61)</t>
  </si>
  <si>
    <t>Nombre d'étais sur longueur Y</t>
  </si>
  <si>
    <t>Nombre d'étais sur longueur X</t>
  </si>
  <si>
    <t>Distance x1 entre étais</t>
  </si>
  <si>
    <t>Distance x0 en périphérie</t>
  </si>
  <si>
    <t>Distance y0 en périphérie</t>
  </si>
  <si>
    <t>Distance y1 entre étais</t>
  </si>
  <si>
    <t>Capacité de reprise d'un étai</t>
  </si>
  <si>
    <t>Charge répartie totale</t>
  </si>
  <si>
    <t>Nb etais total</t>
  </si>
  <si>
    <t>Nb etais en Y</t>
  </si>
  <si>
    <t>Nb etais en X</t>
  </si>
  <si>
    <t>Charge réellement reprise par étai</t>
  </si>
  <si>
    <t>Charge par étai</t>
  </si>
  <si>
    <t>Coef. minorateur de sûreté</t>
  </si>
  <si>
    <t>Longueur X</t>
  </si>
  <si>
    <t>intervales</t>
  </si>
  <si>
    <t>Note de calcul pour le calepinage des étais de séchage d'une dalle béton armé rectangulaire</t>
  </si>
  <si>
    <t>Ce fichier vous est offert par Méthodes BTP</t>
  </si>
  <si>
    <t>Vous patientez depuis plus de 30 secondes et rien ne se passe ?</t>
  </si>
  <si>
    <t>1. Allez dans les options Excel et activez les Macros. Pour Excel 2003 : installez le package OWC11.exe</t>
  </si>
  <si>
    <t>2. Placez les options de sécurité au plus faible et indiquez que vous faites confiance au projet Visual Basic</t>
  </si>
  <si>
    <t>3. Fermez complètement toutes les instances d'Excel</t>
  </si>
  <si>
    <t>4. Ré-ouvrez ce fichier</t>
  </si>
  <si>
    <t>Ouverture en cours, merci de patienter quelques instants…</t>
  </si>
  <si>
    <t>http://www.methodesbtp.com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</si>
</sst>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cm&quot;"/>
    <numFmt numFmtId="165" formatCode="0.00&quot; m&quot;"/>
    <numFmt numFmtId="166" formatCode="0&quot; daN/m²&quot;"/>
    <numFmt numFmtId="167" formatCode="0&quot; daN/étai&quot;"/>
    <numFmt numFmtId="168" formatCode="#,##0.00&quot; m&quot;"/>
  </numFmts>
  <fonts count="35">
    <font>
      <sz val="11"/>
      <name val="Calibri"/>
    </font>
    <font>
      <b/>
      <sz val="13"/>
      <name val="Calibri"/>
      <family val="2"/>
    </font>
    <font>
      <b/>
      <sz val="11"/>
      <name val="Calibri"/>
      <family val="2"/>
    </font>
    <font>
      <b/>
      <u/>
      <sz val="12"/>
      <name val="Calibri"/>
      <family val="2"/>
    </font>
    <font>
      <sz val="8"/>
      <name val="Calibri"/>
    </font>
    <font>
      <u/>
      <sz val="11"/>
      <name val="Calibri"/>
    </font>
    <font>
      <i/>
      <sz val="11"/>
      <name val="Calibri"/>
      <family val="2"/>
    </font>
    <font>
      <sz val="11"/>
      <color indexed="12"/>
      <name val="Calibri"/>
    </font>
    <font>
      <sz val="11"/>
      <color indexed="17"/>
      <name val="Calibri"/>
    </font>
    <font>
      <b/>
      <sz val="16"/>
      <color indexed="12"/>
      <name val="Calibri"/>
    </font>
    <font>
      <b/>
      <sz val="16"/>
      <color indexed="17"/>
      <name val="Calibri"/>
    </font>
    <font>
      <b/>
      <sz val="12"/>
      <color indexed="17"/>
      <name val="Calibri"/>
      <family val="2"/>
    </font>
    <font>
      <b/>
      <sz val="12"/>
      <color indexed="12"/>
      <name val="Calibri"/>
      <family val="2"/>
    </font>
    <font>
      <b/>
      <u/>
      <sz val="14"/>
      <name val="Calibri"/>
      <family val="2"/>
    </font>
    <font>
      <b/>
      <i/>
      <u/>
      <sz val="14"/>
      <name val="Calibri"/>
      <family val="2"/>
    </font>
    <font>
      <b/>
      <sz val="15"/>
      <color indexed="12"/>
      <name val="Calibri"/>
      <family val="2"/>
    </font>
    <font>
      <b/>
      <sz val="20"/>
      <color indexed="10"/>
      <name val="Calibri"/>
      <family val="2"/>
    </font>
    <font>
      <u/>
      <sz val="11"/>
      <color indexed="12"/>
      <name val="Calibri"/>
    </font>
    <font>
      <b/>
      <sz val="18"/>
      <color indexed="10"/>
      <name val="Calibri"/>
      <family val="2"/>
    </font>
    <font>
      <b/>
      <i/>
      <sz val="13"/>
      <name val="Calibri"/>
      <family val="2"/>
    </font>
    <font>
      <b/>
      <i/>
      <sz val="13"/>
      <color indexed="23"/>
      <name val="Calibri"/>
      <family val="2"/>
    </font>
    <font>
      <b/>
      <sz val="13"/>
      <color indexed="12"/>
      <name val="Calibri"/>
      <family val="2"/>
    </font>
    <font>
      <b/>
      <i/>
      <sz val="14"/>
      <color indexed="23"/>
      <name val="Calibri"/>
      <family val="2"/>
    </font>
    <font>
      <b/>
      <i/>
      <sz val="15"/>
      <color indexed="23"/>
      <name val="Calibri"/>
      <family val="2"/>
    </font>
    <font>
      <i/>
      <sz val="18"/>
      <color indexed="18"/>
      <name val="Calibri"/>
      <family val="2"/>
    </font>
    <font>
      <u/>
      <sz val="15"/>
      <color indexed="12"/>
      <name val="Calibri"/>
    </font>
    <font>
      <sz val="15"/>
      <color indexed="12"/>
      <name val="Calibri"/>
      <family val="2"/>
    </font>
    <font>
      <sz val="13"/>
      <color indexed="10"/>
      <name val="Calibri"/>
      <family val="2"/>
    </font>
    <font>
      <sz val="15"/>
      <color indexed="62"/>
      <name val="Calibri"/>
      <family val="2"/>
    </font>
    <font>
      <sz val="13"/>
      <color indexed="12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sz val="15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10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8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left" vertical="center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6" fontId="0" fillId="4" borderId="3" xfId="0" applyNumberFormat="1" applyFill="1" applyBorder="1" applyAlignment="1" applyProtection="1">
      <alignment horizontal="center" vertical="center"/>
      <protection locked="0"/>
    </xf>
    <xf numFmtId="167" fontId="0" fillId="4" borderId="3" xfId="0" applyNumberFormat="1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indent="1"/>
    </xf>
    <xf numFmtId="0" fontId="15" fillId="2" borderId="0" xfId="0" applyFont="1" applyFill="1"/>
    <xf numFmtId="0" fontId="16" fillId="2" borderId="0" xfId="0" applyFont="1" applyFill="1"/>
    <xf numFmtId="0" fontId="24" fillId="2" borderId="0" xfId="0" applyFont="1" applyFill="1" applyAlignment="1"/>
    <xf numFmtId="0" fontId="18" fillId="2" borderId="0" xfId="0" applyFont="1" applyFill="1" applyAlignment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5" fillId="2" borderId="0" xfId="1" applyFont="1" applyFill="1" applyAlignment="1" applyProtection="1"/>
    <xf numFmtId="0" fontId="22" fillId="2" borderId="0" xfId="0" applyFont="1" applyFill="1"/>
    <xf numFmtId="0" fontId="23" fillId="2" borderId="0" xfId="0" applyFont="1" applyFill="1"/>
    <xf numFmtId="0" fontId="15" fillId="3" borderId="0" xfId="0" applyFont="1" applyFill="1"/>
    <xf numFmtId="0" fontId="16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30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47625</xdr:colOff>
      <xdr:row>6</xdr:row>
      <xdr:rowOff>0</xdr:rowOff>
    </xdr:to>
    <xdr:pic>
      <xdr:nvPicPr>
        <xdr:cNvPr id="6145" name="Picture 1" descr="logocarre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65735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</xdr:row>
      <xdr:rowOff>0</xdr:rowOff>
    </xdr:from>
    <xdr:to>
      <xdr:col>10</xdr:col>
      <xdr:colOff>95250</xdr:colOff>
      <xdr:row>6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047875" y="10953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6</xdr:row>
      <xdr:rowOff>104775</xdr:rowOff>
    </xdr:from>
    <xdr:to>
      <xdr:col>10</xdr:col>
      <xdr:colOff>95250</xdr:colOff>
      <xdr:row>10</xdr:row>
      <xdr:rowOff>104775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047875" y="1600200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6</xdr:row>
      <xdr:rowOff>95250</xdr:rowOff>
    </xdr:from>
    <xdr:to>
      <xdr:col>11</xdr:col>
      <xdr:colOff>9525</xdr:colOff>
      <xdr:row>6</xdr:row>
      <xdr:rowOff>95250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>
          <a:off x="1733550" y="159067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10</xdr:row>
      <xdr:rowOff>104775</xdr:rowOff>
    </xdr:from>
    <xdr:to>
      <xdr:col>11</xdr:col>
      <xdr:colOff>19050</xdr:colOff>
      <xdr:row>10</xdr:row>
      <xdr:rowOff>104775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733550" y="24193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14</xdr:row>
      <xdr:rowOff>180975</xdr:rowOff>
    </xdr:from>
    <xdr:to>
      <xdr:col>8</xdr:col>
      <xdr:colOff>95250</xdr:colOff>
      <xdr:row>16</xdr:row>
      <xdr:rowOff>57150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>
          <a:off x="1647825" y="337185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95250</xdr:colOff>
      <xdr:row>14</xdr:row>
      <xdr:rowOff>180975</xdr:rowOff>
    </xdr:from>
    <xdr:to>
      <xdr:col>12</xdr:col>
      <xdr:colOff>95250</xdr:colOff>
      <xdr:row>16</xdr:row>
      <xdr:rowOff>57150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2447925" y="337185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142875</xdr:rowOff>
    </xdr:from>
    <xdr:to>
      <xdr:col>8</xdr:col>
      <xdr:colOff>95250</xdr:colOff>
      <xdr:row>15</xdr:row>
      <xdr:rowOff>142875</xdr:rowOff>
    </xdr:to>
    <xdr:sp macro="" textlink="">
      <xdr:nvSpPr>
        <xdr:cNvPr id="5127" name="Line 7"/>
        <xdr:cNvSpPr>
          <a:spLocks noChangeShapeType="1"/>
        </xdr:cNvSpPr>
      </xdr:nvSpPr>
      <xdr:spPr bwMode="auto">
        <a:xfrm>
          <a:off x="1152525" y="35433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15</xdr:row>
      <xdr:rowOff>142875</xdr:rowOff>
    </xdr:from>
    <xdr:to>
      <xdr:col>12</xdr:col>
      <xdr:colOff>85725</xdr:colOff>
      <xdr:row>15</xdr:row>
      <xdr:rowOff>142875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1647825" y="35433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180975</xdr:colOff>
      <xdr:row>4</xdr:row>
      <xdr:rowOff>0</xdr:rowOff>
    </xdr:from>
    <xdr:to>
      <xdr:col>27</xdr:col>
      <xdr:colOff>47625</xdr:colOff>
      <xdr:row>4</xdr:row>
      <xdr:rowOff>0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4533900" y="10953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21</xdr:row>
      <xdr:rowOff>0</xdr:rowOff>
    </xdr:from>
    <xdr:to>
      <xdr:col>27</xdr:col>
      <xdr:colOff>66675</xdr:colOff>
      <xdr:row>21</xdr:row>
      <xdr:rowOff>0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4562475" y="461962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171450</xdr:rowOff>
    </xdr:from>
    <xdr:to>
      <xdr:col>6</xdr:col>
      <xdr:colOff>0</xdr:colOff>
      <xdr:row>26</xdr:row>
      <xdr:rowOff>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>
          <a:off x="1152525" y="4591050"/>
          <a:ext cx="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5132" name="Line 12"/>
        <xdr:cNvSpPr>
          <a:spLocks noChangeShapeType="1"/>
        </xdr:cNvSpPr>
      </xdr:nvSpPr>
      <xdr:spPr bwMode="auto">
        <a:xfrm>
          <a:off x="4552950" y="4619625"/>
          <a:ext cx="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104775</xdr:colOff>
      <xdr:row>4</xdr:row>
      <xdr:rowOff>9525</xdr:rowOff>
    </xdr:from>
    <xdr:to>
      <xdr:col>26</xdr:col>
      <xdr:colOff>104775</xdr:colOff>
      <xdr:row>21</xdr:row>
      <xdr:rowOff>0</xdr:rowOff>
    </xdr:to>
    <xdr:sp macro="" textlink="">
      <xdr:nvSpPr>
        <xdr:cNvPr id="5133" name="Line 13"/>
        <xdr:cNvSpPr>
          <a:spLocks noChangeShapeType="1"/>
        </xdr:cNvSpPr>
      </xdr:nvSpPr>
      <xdr:spPr bwMode="auto">
        <a:xfrm>
          <a:off x="5238750" y="1104900"/>
          <a:ext cx="0" cy="3514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228600</xdr:rowOff>
    </xdr:from>
    <xdr:to>
      <xdr:col>23</xdr:col>
      <xdr:colOff>0</xdr:colOff>
      <xdr:row>25</xdr:row>
      <xdr:rowOff>228600</xdr:rowOff>
    </xdr:to>
    <xdr:sp macro="" textlink="">
      <xdr:nvSpPr>
        <xdr:cNvPr id="5134" name="Line 14"/>
        <xdr:cNvSpPr>
          <a:spLocks noChangeShapeType="1"/>
        </xdr:cNvSpPr>
      </xdr:nvSpPr>
      <xdr:spPr bwMode="auto">
        <a:xfrm>
          <a:off x="1152525" y="5667375"/>
          <a:ext cx="3400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\M&#233;thodes%20BTP\Espace%20de%20t&#233;l&#233;chargement\Excel\Gabarisation\_Gabar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Online"/>
      <sheetName val="Mai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thodesbt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topLeftCell="A28" workbookViewId="0">
      <selection activeCell="B36" sqref="B36"/>
    </sheetView>
  </sheetViews>
  <sheetFormatPr baseColWidth="10" defaultRowHeight="15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1:U18"/>
  <sheetViews>
    <sheetView showGridLines="0" showRowColHeaders="0" showZeros="0" showOutlineSymbols="0" workbookViewId="0">
      <selection activeCell="N14" sqref="N14"/>
    </sheetView>
  </sheetViews>
  <sheetFormatPr baseColWidth="10" defaultColWidth="4.140625" defaultRowHeight="19.5"/>
  <cols>
    <col min="1" max="1" width="4.140625" style="54" customWidth="1"/>
    <col min="2" max="2" width="2.140625" style="54" customWidth="1"/>
    <col min="3" max="3" width="1.42578125" style="54" customWidth="1"/>
    <col min="4" max="10" width="4.140625" style="54" customWidth="1"/>
    <col min="11" max="11" width="15.42578125" style="54" customWidth="1"/>
    <col min="12" max="20" width="7.85546875" style="54" customWidth="1"/>
    <col min="21" max="21" width="1.42578125" style="54" customWidth="1"/>
    <col min="22" max="16384" width="4.140625" style="54"/>
  </cols>
  <sheetData>
    <row r="1" spans="3:21" s="44" customFormat="1" ht="27" customHeight="1"/>
    <row r="2" spans="3:21" s="44" customFormat="1" ht="7.5" customHeight="1"/>
    <row r="3" spans="3:21" s="44" customFormat="1" ht="31.5" customHeight="1">
      <c r="D3" s="45"/>
      <c r="I3" s="46" t="s">
        <v>42</v>
      </c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3:21" s="44" customFormat="1" ht="31.5" customHeight="1">
      <c r="D4" s="45"/>
      <c r="I4" s="48" t="s">
        <v>36</v>
      </c>
      <c r="J4" s="49"/>
      <c r="K4" s="49"/>
      <c r="L4" s="49"/>
      <c r="M4" s="49"/>
      <c r="N4" s="49"/>
      <c r="O4" s="49"/>
      <c r="P4" s="49"/>
      <c r="Q4" s="49"/>
      <c r="R4" s="50"/>
      <c r="S4" s="50"/>
    </row>
    <row r="5" spans="3:21" s="44" customFormat="1" ht="21" customHeight="1">
      <c r="D5" s="45"/>
      <c r="I5" s="51" t="s">
        <v>43</v>
      </c>
      <c r="J5" s="49"/>
      <c r="K5" s="49"/>
      <c r="L5" s="49"/>
      <c r="M5" s="49"/>
      <c r="N5" s="49"/>
      <c r="O5" s="49"/>
      <c r="P5" s="49"/>
      <c r="Q5" s="49"/>
      <c r="R5" s="50"/>
      <c r="S5" s="50"/>
    </row>
    <row r="6" spans="3:21" s="44" customFormat="1" ht="12" customHeight="1">
      <c r="D6" s="45"/>
      <c r="H6" s="52"/>
      <c r="I6" s="53"/>
      <c r="J6" s="53"/>
      <c r="K6" s="53"/>
      <c r="L6" s="53"/>
      <c r="M6" s="53"/>
      <c r="N6" s="53"/>
      <c r="O6" s="53"/>
      <c r="P6" s="53"/>
      <c r="Q6" s="53"/>
    </row>
    <row r="7" spans="3:21" ht="7.5" customHeight="1">
      <c r="D7" s="55"/>
      <c r="H7" s="56"/>
      <c r="I7" s="57"/>
      <c r="J7" s="57"/>
      <c r="K7" s="57"/>
      <c r="L7" s="57"/>
      <c r="M7" s="57"/>
      <c r="N7" s="57"/>
      <c r="O7" s="57"/>
      <c r="P7" s="57"/>
      <c r="Q7" s="57"/>
    </row>
    <row r="8" spans="3:21" ht="24.75" customHeight="1">
      <c r="C8" s="58"/>
      <c r="D8" s="59"/>
      <c r="E8" s="60" t="s">
        <v>37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58"/>
    </row>
    <row r="9" spans="3:21">
      <c r="C9" s="58"/>
      <c r="D9" s="59"/>
      <c r="E9" s="62"/>
      <c r="F9" s="63" t="s">
        <v>38</v>
      </c>
      <c r="G9" s="63"/>
      <c r="H9" s="63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8"/>
    </row>
    <row r="10" spans="3:21">
      <c r="C10" s="58"/>
      <c r="D10" s="64"/>
      <c r="E10" s="65"/>
      <c r="F10" s="63" t="s">
        <v>39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58"/>
    </row>
    <row r="11" spans="3:21">
      <c r="C11" s="58"/>
      <c r="D11" s="64"/>
      <c r="E11" s="65"/>
      <c r="F11" s="63" t="s">
        <v>40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58"/>
    </row>
    <row r="12" spans="3:21">
      <c r="C12" s="58"/>
      <c r="D12" s="64"/>
      <c r="E12" s="65"/>
      <c r="F12" s="63" t="s">
        <v>41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58"/>
    </row>
    <row r="13" spans="3:21">
      <c r="C13" s="58"/>
      <c r="D13" s="64"/>
      <c r="E13" s="65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58"/>
    </row>
    <row r="14" spans="3:21" ht="9.75" customHeight="1">
      <c r="C14" s="58"/>
      <c r="D14" s="64"/>
      <c r="E14" s="65"/>
      <c r="F14" s="65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58"/>
    </row>
    <row r="15" spans="3:21" ht="7.5" customHeight="1">
      <c r="C15" s="58"/>
      <c r="D15" s="58"/>
      <c r="E15" s="58"/>
      <c r="F15" s="58"/>
      <c r="G15" s="58"/>
      <c r="H15" s="58"/>
      <c r="I15" s="58"/>
      <c r="J15" s="66"/>
      <c r="K15" s="66"/>
      <c r="L15" s="66"/>
      <c r="M15" s="58"/>
      <c r="N15" s="58"/>
      <c r="O15" s="58"/>
      <c r="P15" s="58"/>
      <c r="Q15" s="58"/>
      <c r="R15" s="58"/>
      <c r="S15" s="58"/>
      <c r="T15" s="58"/>
      <c r="U15" s="58"/>
    </row>
    <row r="16" spans="3:21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3:21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3:2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</sheetData>
  <phoneticPr fontId="0" type="noConversion"/>
  <hyperlinks>
    <hyperlink ref="I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O27"/>
  <sheetViews>
    <sheetView showGridLines="0" showRowColHeaders="0" showZeros="0" tabSelected="1" zoomScaleNormal="100" workbookViewId="0">
      <selection activeCell="AA3" sqref="AA3"/>
    </sheetView>
  </sheetViews>
  <sheetFormatPr baseColWidth="10" defaultColWidth="0" defaultRowHeight="15.75" zeroHeight="1"/>
  <cols>
    <col min="1" max="5" width="2.85546875" style="1" customWidth="1"/>
    <col min="6" max="24" width="3" style="1" customWidth="1"/>
    <col min="25" max="26" width="2.85546875" style="1" customWidth="1"/>
    <col min="27" max="27" width="2.28515625" style="1" customWidth="1"/>
    <col min="28" max="28" width="2.85546875" style="1" customWidth="1"/>
    <col min="29" max="29" width="4.28515625" style="4" customWidth="1"/>
    <col min="30" max="30" width="2.85546875" style="5" customWidth="1"/>
    <col min="31" max="31" width="42.42578125" style="4" customWidth="1"/>
    <col min="32" max="32" width="8.85546875" style="4" customWidth="1"/>
    <col min="33" max="33" width="15.42578125" style="4" customWidth="1"/>
    <col min="34" max="34" width="9.28515625" style="4" customWidth="1"/>
    <col min="35" max="35" width="24.7109375" style="4" hidden="1" customWidth="1"/>
    <col min="36" max="36" width="8" style="10" hidden="1" customWidth="1"/>
    <col min="37" max="37" width="8" style="15" hidden="1" customWidth="1"/>
    <col min="38" max="38" width="9.28515625" style="14" hidden="1" customWidth="1"/>
    <col min="39" max="39" width="8" style="15" hidden="1" customWidth="1"/>
    <col min="40" max="40" width="5.42578125" style="14" hidden="1" customWidth="1"/>
    <col min="41" max="41" width="8" style="14" hidden="1" customWidth="1"/>
    <col min="42" max="16384" width="2.85546875" style="4" hidden="1"/>
  </cols>
  <sheetData>
    <row r="1" spans="1:41" s="32" customFormat="1" ht="37.5" customHeight="1">
      <c r="A1" s="4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J1" s="34"/>
      <c r="AK1" s="35"/>
      <c r="AL1" s="36"/>
      <c r="AM1" s="35"/>
      <c r="AN1" s="36"/>
      <c r="AO1" s="36"/>
    </row>
    <row r="2" spans="1:41"/>
    <row r="3" spans="1:41" ht="17.25">
      <c r="F3" s="67" t="s">
        <v>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41">
      <c r="E4" s="69" t="s">
        <v>3</v>
      </c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3"/>
      <c r="Y4" s="68" t="s">
        <v>1</v>
      </c>
      <c r="AD4" s="5" t="s">
        <v>15</v>
      </c>
    </row>
    <row r="5" spans="1:41" ht="15">
      <c r="E5" s="69"/>
      <c r="F5" s="3"/>
      <c r="G5" s="27"/>
      <c r="H5" s="27"/>
      <c r="I5" s="27"/>
      <c r="J5" s="27"/>
      <c r="K5" s="27"/>
      <c r="L5" s="71" t="s">
        <v>5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3"/>
      <c r="Y5" s="68"/>
      <c r="AD5" s="4"/>
      <c r="AE5" s="4" t="s">
        <v>33</v>
      </c>
      <c r="AG5" s="42">
        <v>11.8</v>
      </c>
    </row>
    <row r="6" spans="1:41" ht="16.5" thickBot="1">
      <c r="E6" s="69"/>
      <c r="F6" s="3"/>
      <c r="G6" s="27"/>
      <c r="H6" s="27"/>
      <c r="I6" s="27"/>
      <c r="J6" s="27"/>
      <c r="K6" s="27"/>
      <c r="L6" s="7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3"/>
      <c r="Y6" s="68"/>
      <c r="AE6" s="4" t="s">
        <v>16</v>
      </c>
      <c r="AG6" s="42">
        <v>5.65</v>
      </c>
    </row>
    <row r="7" spans="1:41" ht="16.5" thickBot="1">
      <c r="E7" s="69"/>
      <c r="F7" s="3"/>
      <c r="G7" s="27"/>
      <c r="H7" s="27"/>
      <c r="I7" s="26"/>
      <c r="J7" s="27"/>
      <c r="K7" s="27"/>
      <c r="L7" s="27"/>
      <c r="M7" s="26"/>
      <c r="N7" s="27"/>
      <c r="O7" s="27"/>
      <c r="P7" s="27"/>
      <c r="Q7" s="26"/>
      <c r="R7" s="27"/>
      <c r="S7" s="27"/>
      <c r="T7" s="27"/>
      <c r="U7" s="26"/>
      <c r="V7" s="27"/>
      <c r="W7" s="27"/>
      <c r="X7" s="3"/>
      <c r="Y7" s="68"/>
    </row>
    <row r="8" spans="1:41">
      <c r="E8" s="69"/>
      <c r="F8" s="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"/>
      <c r="Y8" s="68"/>
      <c r="AD8" s="5" t="s">
        <v>14</v>
      </c>
    </row>
    <row r="9" spans="1:41">
      <c r="E9" s="69"/>
      <c r="F9" s="3"/>
      <c r="G9" s="27"/>
      <c r="H9" s="27"/>
      <c r="I9" s="27"/>
      <c r="J9" s="27"/>
      <c r="K9" s="27"/>
      <c r="L9" s="30" t="s">
        <v>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3"/>
      <c r="Y9" s="68"/>
      <c r="AD9" s="4"/>
      <c r="AE9" s="4" t="s">
        <v>13</v>
      </c>
      <c r="AF9" s="37">
        <v>20</v>
      </c>
      <c r="AG9" s="7">
        <f>IF(AF9&lt;&gt;0,AF9/100*2500)</f>
        <v>500</v>
      </c>
    </row>
    <row r="10" spans="1:41" ht="16.5" thickBot="1">
      <c r="E10" s="69"/>
      <c r="F10" s="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3"/>
      <c r="Y10" s="68"/>
      <c r="AE10" s="4" t="s">
        <v>18</v>
      </c>
      <c r="AF10" s="38" t="s">
        <v>10</v>
      </c>
      <c r="AG10" s="7">
        <f>IF(AF10="Oui",200,0)</f>
        <v>200</v>
      </c>
    </row>
    <row r="11" spans="1:41" thickBot="1">
      <c r="E11" s="69"/>
      <c r="F11" s="3"/>
      <c r="G11" s="27"/>
      <c r="H11" s="27"/>
      <c r="I11" s="26"/>
      <c r="J11" s="27"/>
      <c r="K11" s="27"/>
      <c r="L11" s="27"/>
      <c r="M11" s="26"/>
      <c r="N11" s="27"/>
      <c r="O11" s="27"/>
      <c r="P11" s="27"/>
      <c r="Q11" s="26"/>
      <c r="R11" s="27"/>
      <c r="S11" s="27"/>
      <c r="T11" s="27"/>
      <c r="U11" s="26"/>
      <c r="V11" s="27"/>
      <c r="W11" s="27"/>
      <c r="X11" s="3"/>
      <c r="Y11" s="68"/>
      <c r="AD11" s="4"/>
      <c r="AE11" s="4" t="s">
        <v>17</v>
      </c>
      <c r="AG11" s="39">
        <v>0</v>
      </c>
    </row>
    <row r="12" spans="1:41">
      <c r="E12" s="69"/>
      <c r="F12" s="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3"/>
      <c r="Y12" s="68"/>
      <c r="AE12" s="4" t="s">
        <v>26</v>
      </c>
      <c r="AG12" s="8">
        <f>SUM(AG9:AG11)</f>
        <v>700</v>
      </c>
    </row>
    <row r="13" spans="1:41" ht="21">
      <c r="E13" s="69"/>
      <c r="F13" s="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"/>
      <c r="Y13" s="68"/>
      <c r="AB13" s="29" t="s">
        <v>8</v>
      </c>
    </row>
    <row r="14" spans="1:41" ht="16.5" thickBot="1">
      <c r="E14" s="69"/>
      <c r="F14" s="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3"/>
      <c r="Y14" s="68"/>
      <c r="AD14" s="5" t="s">
        <v>11</v>
      </c>
      <c r="AI14" s="9"/>
    </row>
    <row r="15" spans="1:41" ht="16.5" thickBot="1">
      <c r="E15" s="69"/>
      <c r="F15" s="3"/>
      <c r="G15" s="27"/>
      <c r="H15" s="27"/>
      <c r="I15" s="26"/>
      <c r="J15" s="27"/>
      <c r="K15" s="27"/>
      <c r="L15" s="27"/>
      <c r="M15" s="26"/>
      <c r="N15" s="27"/>
      <c r="O15" s="27"/>
      <c r="P15" s="27"/>
      <c r="Q15" s="26"/>
      <c r="R15" s="27"/>
      <c r="S15" s="27"/>
      <c r="T15" s="27"/>
      <c r="U15" s="26"/>
      <c r="V15" s="27"/>
      <c r="W15" s="27"/>
      <c r="X15" s="3"/>
      <c r="Y15" s="68"/>
      <c r="AE15" s="4" t="s">
        <v>25</v>
      </c>
      <c r="AG15" s="40">
        <v>4000</v>
      </c>
    </row>
    <row r="16" spans="1:41">
      <c r="E16" s="69"/>
      <c r="F16" s="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3"/>
      <c r="Y16" s="68"/>
      <c r="AE16" s="4" t="s">
        <v>32</v>
      </c>
      <c r="AG16" s="41">
        <v>0.05</v>
      </c>
      <c r="AI16" s="4" t="s">
        <v>27</v>
      </c>
      <c r="AJ16" s="11">
        <f>IF(INT(MOD(ROUNDUP(Y*X*Qtotale/((1-CoefSureté)*CapacitéEtai),0),2))=0,ROUNDUP(Y*X*Qtotale/((1-CoefSureté)*CapacitéEtai),0),ROUNDUP(Y*X*Qtotale/((1-CoefSureté)*CapacitéEtai),0)+1)</f>
        <v>14</v>
      </c>
    </row>
    <row r="17" spans="5:40">
      <c r="E17" s="69"/>
      <c r="F17" s="3"/>
      <c r="G17" s="73" t="s">
        <v>6</v>
      </c>
      <c r="H17" s="74"/>
      <c r="I17" s="27"/>
      <c r="J17" s="27"/>
      <c r="K17" s="31" t="s">
        <v>7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"/>
      <c r="Y17" s="68"/>
      <c r="AE17" s="4" t="s">
        <v>12</v>
      </c>
      <c r="AG17" s="6">
        <f>NbEtaisY*NbEtaisX</f>
        <v>14</v>
      </c>
    </row>
    <row r="18" spans="5:40" ht="16.5" thickBot="1">
      <c r="E18" s="69"/>
      <c r="F18" s="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3"/>
      <c r="Y18" s="68"/>
      <c r="AE18" s="17" t="s">
        <v>20</v>
      </c>
      <c r="AF18" s="17"/>
      <c r="AG18" s="16">
        <f>ROUND(NbEtaisSansPorteurs_X,0)</f>
        <v>7</v>
      </c>
      <c r="AI18" s="4" t="s">
        <v>29</v>
      </c>
      <c r="AJ18" s="13">
        <f>ROUND(NbEtaisSansPorteurs_X,0)</f>
        <v>7</v>
      </c>
      <c r="AK18" s="15">
        <f>ROUNDUP(NbEtaisSansPorteurs/NbEtaisSansPorteurs_Y,0)</f>
        <v>7</v>
      </c>
    </row>
    <row r="19" spans="5:40" ht="16.5" thickBot="1">
      <c r="E19" s="69"/>
      <c r="F19" s="3"/>
      <c r="G19" s="27"/>
      <c r="H19" s="27"/>
      <c r="I19" s="26"/>
      <c r="J19" s="27"/>
      <c r="K19" s="27"/>
      <c r="L19" s="27"/>
      <c r="M19" s="26"/>
      <c r="N19" s="27"/>
      <c r="O19" s="27"/>
      <c r="P19" s="27"/>
      <c r="Q19" s="26"/>
      <c r="R19" s="27"/>
      <c r="S19" s="27"/>
      <c r="T19" s="27"/>
      <c r="U19" s="26"/>
      <c r="V19" s="27"/>
      <c r="W19" s="27"/>
      <c r="X19" s="3"/>
      <c r="Y19" s="68"/>
      <c r="AE19" s="19" t="s">
        <v>19</v>
      </c>
      <c r="AF19" s="19"/>
      <c r="AG19" s="20">
        <f>ROUND(FacteurY*NbEtaisSansPorteurs_Y,0)</f>
        <v>2</v>
      </c>
      <c r="AI19" s="4" t="s">
        <v>28</v>
      </c>
      <c r="AJ19" s="12">
        <f>ROUND(FacteurY*NbEtaisSansPorteurs_Y,0)</f>
        <v>2</v>
      </c>
      <c r="AK19" s="15">
        <f>ROUND(SQRT(NbEtaisSansPorteurs)*Y/X,0)</f>
        <v>2</v>
      </c>
      <c r="AL19" s="14">
        <f>NbEtaisSansPorteurs/(NbEtaisSansPorteurs_Y*NbEtaisSansPorteurs_X)</f>
        <v>1</v>
      </c>
    </row>
    <row r="20" spans="5:40">
      <c r="E20" s="69"/>
      <c r="F20" s="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"/>
      <c r="Y20" s="68"/>
      <c r="AE20" s="17" t="s">
        <v>22</v>
      </c>
      <c r="AF20" s="17"/>
      <c r="AG20" s="18">
        <f>(X-(AJ18*AG21))/2</f>
        <v>0.73749999999999982</v>
      </c>
      <c r="AI20" s="4" t="s">
        <v>22</v>
      </c>
    </row>
    <row r="21" spans="5:40">
      <c r="E21" s="69"/>
      <c r="F21" s="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"/>
      <c r="Y21" s="68"/>
      <c r="AE21" s="17" t="s">
        <v>21</v>
      </c>
      <c r="AF21" s="17"/>
      <c r="AG21" s="18">
        <f>X/AK21</f>
        <v>1.4750000000000001</v>
      </c>
      <c r="AI21" s="4" t="s">
        <v>21</v>
      </c>
      <c r="AK21" s="15">
        <f>NbEtaisX+1</f>
        <v>8</v>
      </c>
      <c r="AL21" s="14" t="s">
        <v>34</v>
      </c>
      <c r="AM21" s="15">
        <f>AJ18*AG21+AG20*2</f>
        <v>11.8</v>
      </c>
      <c r="AN21" s="14" t="str">
        <f>IF(AM21=X,"Ok","")</f>
        <v>Ok</v>
      </c>
    </row>
    <row r="22" spans="5:40">
      <c r="E22" s="69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4"/>
      <c r="Y22" s="68"/>
      <c r="AE22" s="19" t="s">
        <v>23</v>
      </c>
      <c r="AF22" s="19"/>
      <c r="AG22" s="21">
        <f>(Y-(AJ19*AG23))/2</f>
        <v>0.94166666666666665</v>
      </c>
      <c r="AI22" s="4" t="s">
        <v>23</v>
      </c>
    </row>
    <row r="23" spans="5:40" ht="17.25">
      <c r="F23" s="70" t="s">
        <v>2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AE23" s="19" t="s">
        <v>24</v>
      </c>
      <c r="AF23" s="19"/>
      <c r="AG23" s="21">
        <f>Y/AK23</f>
        <v>1.8833333333333335</v>
      </c>
      <c r="AI23" s="4" t="s">
        <v>24</v>
      </c>
      <c r="AK23" s="15">
        <f>NbEtaisY+1</f>
        <v>3</v>
      </c>
      <c r="AL23" s="14" t="s">
        <v>34</v>
      </c>
      <c r="AM23" s="15">
        <f>AJ19*AG23+AG22*2</f>
        <v>5.65</v>
      </c>
      <c r="AN23" s="14" t="str">
        <f>IF(AM23=Y,"Ok","")</f>
        <v>Ok</v>
      </c>
    </row>
    <row r="24" spans="5:40">
      <c r="AE24" s="4" t="s">
        <v>30</v>
      </c>
      <c r="AG24" s="8">
        <f>(Qtotale*Y*X)/NbEtaisTotal</f>
        <v>3333.5000000000005</v>
      </c>
      <c r="AI24" s="4" t="s">
        <v>31</v>
      </c>
      <c r="AJ24" s="11">
        <f>(Qtotale*Y*X)/NbEtaisTotal</f>
        <v>3333.5000000000005</v>
      </c>
    </row>
    <row r="25" spans="5:40"/>
    <row r="26" spans="5:40" ht="21">
      <c r="O26" s="28" t="s">
        <v>9</v>
      </c>
    </row>
    <row r="27" spans="5:40"/>
  </sheetData>
  <sheetProtection sheet="1" objects="1" scenarios="1"/>
  <mergeCells count="6">
    <mergeCell ref="F3:X3"/>
    <mergeCell ref="Y4:Y22"/>
    <mergeCell ref="E4:E22"/>
    <mergeCell ref="F23:X23"/>
    <mergeCell ref="L5:L6"/>
    <mergeCell ref="G17:H17"/>
  </mergeCells>
  <phoneticPr fontId="4" type="noConversion"/>
  <dataValidations count="2">
    <dataValidation type="decimal" allowBlank="1" showInputMessage="1" showErrorMessage="1" sqref="AG16">
      <formula1>0</formula1>
      <formula2>1</formula2>
    </dataValidation>
    <dataValidation type="list" allowBlank="1" showInputMessage="1" showErrorMessage="1" sqref="AF10">
      <formula1>"Oui,Non"</formula1>
    </dataValidation>
  </dataValidations>
  <pageMargins left="0.78740157499999996" right="0.78740157499999996" top="0.984251969" bottom="0.984251969" header="0.4921259845" footer="0.4921259845"/>
  <pageSetup paperSize="9" scale="54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15</vt:i4>
      </vt:variant>
    </vt:vector>
  </HeadingPairs>
  <TitlesOfParts>
    <vt:vector size="16" baseType="lpstr">
      <vt:lpstr>Note</vt:lpstr>
      <vt:lpstr>CapacitéEtai</vt:lpstr>
      <vt:lpstr>CoefSureté</vt:lpstr>
      <vt:lpstr>FacteurY</vt:lpstr>
      <vt:lpstr>NbEtaisSansPorteurs</vt:lpstr>
      <vt:lpstr>NbEtaisSansPorteurs_X</vt:lpstr>
      <vt:lpstr>NbEtaisSansPorteurs_Y</vt:lpstr>
      <vt:lpstr>NbEtaisTotal</vt:lpstr>
      <vt:lpstr>NbEtaisX</vt:lpstr>
      <vt:lpstr>NbEtaisY</vt:lpstr>
      <vt:lpstr>Qautres</vt:lpstr>
      <vt:lpstr>Qchantier</vt:lpstr>
      <vt:lpstr>Note!Qdalle</vt:lpstr>
      <vt:lpstr>Qtotale</vt:lpstr>
      <vt:lpstr>X</vt:lpstr>
      <vt:lpstr>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2011-10-21T06:13:38Z</dcterms:created>
  <dcterms:modified xsi:type="dcterms:W3CDTF">2016-11-07T13:27:43Z</dcterms:modified>
</cp:coreProperties>
</file>